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delta.just.sise/dhs/webdav/feb9e4b821b0671e16fccbd498ce5a031054b089/48103106516/498e29d2-9058-4f6f-9e16-aa37d66627f3/"/>
    </mc:Choice>
  </mc:AlternateContent>
  <xr:revisionPtr revIDLastSave="0" documentId="13_ncr:40000001_{73E85DA4-8ED1-45F5-B218-75BF4F95CE66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Lisa 6. Vang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L9" i="2"/>
  <c r="L10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40" i="2"/>
  <c r="L41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9" i="2"/>
  <c r="L70" i="2"/>
  <c r="L71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6" i="2"/>
  <c r="I105" i="2"/>
  <c r="I104" i="2"/>
  <c r="I103" i="2" s="1"/>
  <c r="I100" i="2" s="1"/>
  <c r="I75" i="2"/>
  <c r="I74" i="2"/>
  <c r="I73" i="2"/>
  <c r="I72" i="2"/>
  <c r="I71" i="2" s="1"/>
  <c r="I68" i="2" s="1"/>
  <c r="L68" i="2" s="1"/>
  <c r="I44" i="2"/>
  <c r="I43" i="2"/>
  <c r="L43" i="2" s="1"/>
  <c r="I15" i="2"/>
  <c r="I14" i="2"/>
  <c r="I13" i="2"/>
  <c r="I12" i="2"/>
  <c r="I11" i="2" s="1"/>
  <c r="I8" i="2" s="1"/>
  <c r="L8" i="2" s="1"/>
  <c r="J79" i="2"/>
  <c r="J72" i="2" s="1"/>
  <c r="J43" i="2"/>
  <c r="J45" i="2"/>
  <c r="J58" i="2"/>
  <c r="J19" i="2"/>
  <c r="J12" i="2" s="1"/>
  <c r="K105" i="2"/>
  <c r="K104" i="2"/>
  <c r="K75" i="2"/>
  <c r="K74" i="2"/>
  <c r="K73" i="2"/>
  <c r="K72" i="2"/>
  <c r="K44" i="2"/>
  <c r="K43" i="2"/>
  <c r="K15" i="2"/>
  <c r="K14" i="2"/>
  <c r="K13" i="2"/>
  <c r="K12" i="2"/>
  <c r="J105" i="2"/>
  <c r="J104" i="2"/>
  <c r="J75" i="2"/>
  <c r="J74" i="2"/>
  <c r="J73" i="2"/>
  <c r="J44" i="2"/>
  <c r="J15" i="2"/>
  <c r="J14" i="2"/>
  <c r="J13" i="2"/>
  <c r="G105" i="2"/>
  <c r="G104" i="2"/>
  <c r="G103" i="2" s="1"/>
  <c r="G100" i="2" s="1"/>
  <c r="F105" i="2"/>
  <c r="F104" i="2"/>
  <c r="G75" i="2"/>
  <c r="G74" i="2"/>
  <c r="G73" i="2"/>
  <c r="G72" i="2"/>
  <c r="G71" i="2" s="1"/>
  <c r="F75" i="2"/>
  <c r="F74" i="2"/>
  <c r="F73" i="2"/>
  <c r="F72" i="2"/>
  <c r="H54" i="2"/>
  <c r="G44" i="2"/>
  <c r="G43" i="2"/>
  <c r="F44" i="2"/>
  <c r="F43" i="2"/>
  <c r="F26" i="2"/>
  <c r="F14" i="2" s="1"/>
  <c r="H24" i="2"/>
  <c r="H7" i="2"/>
  <c r="H9" i="2"/>
  <c r="H10" i="2"/>
  <c r="H16" i="2"/>
  <c r="H17" i="2"/>
  <c r="H18" i="2"/>
  <c r="H19" i="2"/>
  <c r="H21" i="2"/>
  <c r="H22" i="2"/>
  <c r="H23" i="2"/>
  <c r="H25" i="2"/>
  <c r="H27" i="2"/>
  <c r="H28" i="2"/>
  <c r="H29" i="2"/>
  <c r="H30" i="2"/>
  <c r="H31" i="2"/>
  <c r="H32" i="2"/>
  <c r="H33" i="2"/>
  <c r="H34" i="2"/>
  <c r="H35" i="2"/>
  <c r="H36" i="2"/>
  <c r="H37" i="2"/>
  <c r="H38" i="2"/>
  <c r="H40" i="2"/>
  <c r="H41" i="2"/>
  <c r="H47" i="2"/>
  <c r="H48" i="2"/>
  <c r="H49" i="2"/>
  <c r="H50" i="2"/>
  <c r="H51" i="2"/>
  <c r="H52" i="2"/>
  <c r="H53" i="2"/>
  <c r="H55" i="2"/>
  <c r="H56" i="2"/>
  <c r="H57" i="2"/>
  <c r="H64" i="2"/>
  <c r="H65" i="2"/>
  <c r="H66" i="2"/>
  <c r="H67" i="2"/>
  <c r="H69" i="2"/>
  <c r="H70" i="2"/>
  <c r="H76" i="2"/>
  <c r="H77" i="2"/>
  <c r="H78" i="2"/>
  <c r="H79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1" i="2"/>
  <c r="H102" i="2"/>
  <c r="H106" i="2"/>
  <c r="H107" i="2"/>
  <c r="H108" i="2"/>
  <c r="H109" i="2"/>
  <c r="H110" i="2"/>
  <c r="H111" i="2"/>
  <c r="H6" i="2"/>
  <c r="G15" i="2"/>
  <c r="G14" i="2"/>
  <c r="G13" i="2"/>
  <c r="G12" i="2"/>
  <c r="F15" i="2"/>
  <c r="F13" i="2"/>
  <c r="F12" i="2"/>
  <c r="E72" i="2"/>
  <c r="E43" i="2"/>
  <c r="E12" i="2"/>
  <c r="E105" i="2"/>
  <c r="E104" i="2"/>
  <c r="E75" i="2"/>
  <c r="E74" i="2"/>
  <c r="E73" i="2"/>
  <c r="E63" i="2"/>
  <c r="H63" i="2" s="1"/>
  <c r="E44" i="2"/>
  <c r="E15" i="2"/>
  <c r="E14" i="2"/>
  <c r="E13" i="2"/>
  <c r="L12" i="2" l="1"/>
  <c r="L11" i="2"/>
  <c r="L72" i="2"/>
  <c r="I42" i="2"/>
  <c r="J103" i="2"/>
  <c r="J100" i="2" s="1"/>
  <c r="J71" i="2"/>
  <c r="J68" i="2" s="1"/>
  <c r="F71" i="2"/>
  <c r="F68" i="2" s="1"/>
  <c r="K42" i="2"/>
  <c r="K39" i="2" s="1"/>
  <c r="K71" i="2"/>
  <c r="K68" i="2" s="1"/>
  <c r="F11" i="2"/>
  <c r="H73" i="2"/>
  <c r="F103" i="2"/>
  <c r="F100" i="2" s="1"/>
  <c r="K11" i="2"/>
  <c r="K8" i="2" s="1"/>
  <c r="G68" i="2"/>
  <c r="H26" i="2"/>
  <c r="J42" i="2"/>
  <c r="J39" i="2" s="1"/>
  <c r="K103" i="2"/>
  <c r="K100" i="2" s="1"/>
  <c r="J11" i="2"/>
  <c r="J8" i="2" s="1"/>
  <c r="H15" i="2"/>
  <c r="H43" i="2"/>
  <c r="H104" i="2"/>
  <c r="H105" i="2"/>
  <c r="H74" i="2"/>
  <c r="H75" i="2"/>
  <c r="H72" i="2"/>
  <c r="G42" i="2"/>
  <c r="G39" i="2" s="1"/>
  <c r="H13" i="2"/>
  <c r="F42" i="2"/>
  <c r="F39" i="2" s="1"/>
  <c r="H44" i="2"/>
  <c r="H14" i="2"/>
  <c r="G11" i="2"/>
  <c r="G8" i="2" s="1"/>
  <c r="H12" i="2"/>
  <c r="F8" i="2"/>
  <c r="E71" i="2"/>
  <c r="E11" i="2"/>
  <c r="E8" i="2" s="1"/>
  <c r="E103" i="2"/>
  <c r="E42" i="2"/>
  <c r="I39" i="2" l="1"/>
  <c r="L39" i="2" s="1"/>
  <c r="L42" i="2"/>
  <c r="E39" i="2"/>
  <c r="H39" i="2" s="1"/>
  <c r="H42" i="2"/>
  <c r="E100" i="2"/>
  <c r="H100" i="2" s="1"/>
  <c r="H103" i="2"/>
  <c r="E68" i="2"/>
  <c r="H68" i="2" s="1"/>
  <c r="H71" i="2"/>
  <c r="H8" i="2"/>
  <c r="H11" i="2"/>
</calcChain>
</file>

<file path=xl/sharedStrings.xml><?xml version="1.0" encoding="utf-8"?>
<sst xmlns="http://schemas.openxmlformats.org/spreadsheetml/2006/main" count="100" uniqueCount="43">
  <si>
    <t>Lisa 6</t>
  </si>
  <si>
    <t>Eelarve liik</t>
  </si>
  <si>
    <t>Eelarve konto</t>
  </si>
  <si>
    <t>Objekt</t>
  </si>
  <si>
    <t>TULUD</t>
  </si>
  <si>
    <t>Viru Vangla</t>
  </si>
  <si>
    <t>KULUD</t>
  </si>
  <si>
    <t>Programmi tegevus: Karistuste täideviimise korraldamine</t>
  </si>
  <si>
    <t>Käibemaks</t>
  </si>
  <si>
    <t>SE030001</t>
  </si>
  <si>
    <t>Tööjõukulud</t>
  </si>
  <si>
    <t>Tegevuskulud, v.a tööjõukulud</t>
  </si>
  <si>
    <t>Majandamiskulud</t>
  </si>
  <si>
    <t>SE000028</t>
  </si>
  <si>
    <t>sh majandamiskulude käibemaks</t>
  </si>
  <si>
    <t>Tuludest sõltuvad vahendid</t>
  </si>
  <si>
    <t>Tartu Vangla</t>
  </si>
  <si>
    <t>Tallinna Vangla</t>
  </si>
  <si>
    <t>Käesoleva käskkirja lisa 1 (Justiits- ja Digiministeeriumi eelarve) alusel kehtestatud vanglate reservi koondülevaade (*informatiivne)</t>
  </si>
  <si>
    <t>Vanglate reserv</t>
  </si>
  <si>
    <t>INVESTEERINGUD</t>
  </si>
  <si>
    <t>sh investeeringute käibemaks</t>
  </si>
  <si>
    <t>Investeeringud</t>
  </si>
  <si>
    <t>Vanglate 2026. aasta eelarve</t>
  </si>
  <si>
    <t>.2026. a käskkirja nr</t>
  </si>
  <si>
    <t>sh piirmääraga vahendid</t>
  </si>
  <si>
    <t>Masinad ja seadmed</t>
  </si>
  <si>
    <t>Sotsiaaltoetused</t>
  </si>
  <si>
    <t>IN004000</t>
  </si>
  <si>
    <t>KULUD*</t>
  </si>
  <si>
    <t>* kuludes ei sisaldu amortisatsioon (mitterahaline kulu)</t>
  </si>
  <si>
    <t>sh RKAS remondi- ja kapitalikomponent</t>
  </si>
  <si>
    <t>Eelarve muudatused</t>
  </si>
  <si>
    <t>Ülekantavad vahendid</t>
  </si>
  <si>
    <t xml:space="preserve">2026. a esialgne eelarve </t>
  </si>
  <si>
    <t>2026. a eelarve kokku</t>
  </si>
  <si>
    <t>sh muud tegevuskulud</t>
  </si>
  <si>
    <t>Vabariigi Valitsuse sihtotstarbelisest reservist</t>
  </si>
  <si>
    <t>Kuni käskkirja jõustumiseni kehtiv 2026.a eelarve</t>
  </si>
  <si>
    <t>sh vanglarendi projekt</t>
  </si>
  <si>
    <t>SR030065</t>
  </si>
  <si>
    <t xml:space="preserve">Lisaeelarve muudatused </t>
  </si>
  <si>
    <t>Vanglarendi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</si>
</sst>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i/>
      <sz val="8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3"/>
      <color theme="0" tint="-0.499984740745262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sz val="10"/>
      <color theme="0" tint="-0.499984740745262"/>
      <name val="Calibri"/>
      <family val="2"/>
      <charset val="186"/>
      <scheme val="minor"/>
    </font>
    <font>
      <b/>
      <sz val="12"/>
      <color theme="0" tint="-0.499984740745262"/>
      <name val="Calibri"/>
      <family val="2"/>
      <charset val="186"/>
      <scheme val="minor"/>
    </font>
    <font>
      <sz val="12"/>
      <color theme="0" tint="-0.499984740745262"/>
      <name val="Calibri"/>
      <family val="2"/>
      <charset val="186"/>
      <scheme val="minor"/>
    </font>
    <font>
      <b/>
      <sz val="10"/>
      <color theme="0" tint="-0.499984740745262"/>
      <name val="Calibri"/>
      <family val="2"/>
      <charset val="186"/>
      <scheme val="minor"/>
    </font>
    <font>
      <b/>
      <u/>
      <sz val="10"/>
      <color theme="0" tint="-0.499984740745262"/>
      <name val="Calibri"/>
      <family val="2"/>
      <charset val="186"/>
      <scheme val="minor"/>
    </font>
    <font>
      <b/>
      <sz val="9"/>
      <color theme="0" tint="-0.499984740745262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0"/>
      <color theme="0" tint="-0.49998474074526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/>
    <xf numFmtId="0" fontId="3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3" fontId="2" fillId="0" borderId="0" xfId="0" applyNumberFormat="1" applyFont="1"/>
    <xf numFmtId="3" fontId="11" fillId="0" borderId="0" xfId="1" applyNumberFormat="1" applyFont="1"/>
    <xf numFmtId="3" fontId="12" fillId="0" borderId="0" xfId="1" applyNumberFormat="1" applyFont="1"/>
    <xf numFmtId="3" fontId="6" fillId="0" borderId="0" xfId="1" applyNumberFormat="1" applyFont="1"/>
    <xf numFmtId="3" fontId="3" fillId="0" borderId="0" xfId="1" applyNumberFormat="1" applyFont="1"/>
    <xf numFmtId="0" fontId="13" fillId="2" borderId="0" xfId="1" applyFont="1" applyFill="1" applyAlignment="1">
      <alignment horizontal="center" vertical="center" wrapText="1"/>
    </xf>
    <xf numFmtId="3" fontId="3" fillId="0" borderId="0" xfId="1" applyNumberFormat="1" applyFont="1" applyAlignment="1">
      <alignment horizontal="right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1" applyFont="1" applyAlignment="1">
      <alignment horizontal="center"/>
    </xf>
    <xf numFmtId="0" fontId="16" fillId="0" borderId="0" xfId="1" applyFont="1"/>
    <xf numFmtId="3" fontId="14" fillId="0" borderId="0" xfId="0" applyNumberFormat="1" applyFont="1"/>
    <xf numFmtId="0" fontId="17" fillId="0" borderId="0" xfId="0" applyFont="1"/>
    <xf numFmtId="3" fontId="17" fillId="0" borderId="0" xfId="1" applyNumberFormat="1" applyFont="1"/>
    <xf numFmtId="0" fontId="18" fillId="0" borderId="0" xfId="0" applyFont="1"/>
    <xf numFmtId="3" fontId="18" fillId="0" borderId="0" xfId="1" applyNumberFormat="1" applyFont="1"/>
    <xf numFmtId="0" fontId="19" fillId="0" borderId="0" xfId="1" applyFont="1" applyAlignment="1">
      <alignment horizontal="center"/>
    </xf>
    <xf numFmtId="0" fontId="19" fillId="0" borderId="0" xfId="1" applyFont="1"/>
    <xf numFmtId="0" fontId="20" fillId="0" borderId="0" xfId="1" applyFont="1"/>
    <xf numFmtId="3" fontId="19" fillId="0" borderId="0" xfId="1" applyNumberFormat="1" applyFont="1"/>
    <xf numFmtId="0" fontId="21" fillId="0" borderId="0" xfId="1" applyFont="1" applyAlignment="1">
      <alignment horizontal="center"/>
    </xf>
    <xf numFmtId="0" fontId="22" fillId="0" borderId="0" xfId="0" applyFont="1" applyAlignment="1">
      <alignment horizontal="left" indent="1"/>
    </xf>
    <xf numFmtId="3" fontId="23" fillId="0" borderId="0" xfId="1" applyNumberFormat="1" applyFont="1"/>
    <xf numFmtId="0" fontId="24" fillId="0" borderId="0" xfId="0" applyFont="1" applyAlignment="1">
      <alignment horizontal="left" indent="1"/>
    </xf>
    <xf numFmtId="3" fontId="24" fillId="0" borderId="0" xfId="1" applyNumberFormat="1" applyFont="1"/>
    <xf numFmtId="0" fontId="8" fillId="0" borderId="0" xfId="1" applyFont="1" applyAlignment="1">
      <alignment horizontal="center"/>
    </xf>
    <xf numFmtId="0" fontId="13" fillId="0" borderId="0" xfId="1" applyFont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</cellXfs>
  <cellStyles count="2">
    <cellStyle name="Normaallaad" xfId="0" builtinId="0"/>
    <cellStyle name="Normaallaad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C953-F14F-4119-A656-E4AD6AD7B694}">
  <dimension ref="A1:L360"/>
  <sheetViews>
    <sheetView showZeros="0" tabSelected="1" zoomScaleNormal="100" workbookViewId="0">
      <pane xSplit="4" ySplit="5" topLeftCell="H28" activePane="bottomRight" state="frozen"/>
      <selection pane="topRight" activeCell="E1" sqref="E1"/>
      <selection pane="bottomLeft" activeCell="A6" sqref="A6"/>
      <selection pane="bottomRight" activeCell="I53" sqref="I53"/>
    </sheetView>
  </sheetViews>
  <sheetFormatPr defaultRowHeight="15" x14ac:dyDescent="0.25"/>
  <cols>
    <col min="1" max="1" width="54.7109375" customWidth="1"/>
    <col min="2" max="3" width="7.28515625" hidden="1" customWidth="1"/>
    <col min="4" max="4" width="9.42578125" hidden="1" customWidth="1"/>
    <col min="5" max="7" width="13.5703125" hidden="1" customWidth="1"/>
    <col min="8" max="9" width="15.42578125" customWidth="1"/>
    <col min="10" max="10" width="15.140625" customWidth="1"/>
    <col min="11" max="12" width="13.85546875" customWidth="1"/>
  </cols>
  <sheetData>
    <row r="1" spans="1:12" x14ac:dyDescent="0.25">
      <c r="L1" s="19" t="s">
        <v>24</v>
      </c>
    </row>
    <row r="2" spans="1:12" x14ac:dyDescent="0.25">
      <c r="L2" s="19" t="s">
        <v>0</v>
      </c>
    </row>
    <row r="3" spans="1:12" ht="15.75" x14ac:dyDescent="0.25">
      <c r="A3" s="20" t="s">
        <v>23</v>
      </c>
    </row>
    <row r="5" spans="1:12" ht="51" x14ac:dyDescent="0.25">
      <c r="A5" s="18"/>
      <c r="B5" s="18" t="s">
        <v>1</v>
      </c>
      <c r="C5" s="18" t="s">
        <v>2</v>
      </c>
      <c r="D5" s="18" t="s">
        <v>3</v>
      </c>
      <c r="E5" s="41" t="s">
        <v>34</v>
      </c>
      <c r="F5" s="41" t="s">
        <v>33</v>
      </c>
      <c r="G5" s="18" t="s">
        <v>32</v>
      </c>
      <c r="H5" s="41" t="s">
        <v>38</v>
      </c>
      <c r="I5" s="41" t="s">
        <v>32</v>
      </c>
      <c r="J5" s="41" t="s">
        <v>37</v>
      </c>
      <c r="K5" s="41" t="s">
        <v>41</v>
      </c>
      <c r="L5" s="18" t="s">
        <v>35</v>
      </c>
    </row>
    <row r="6" spans="1:12" ht="17.25" x14ac:dyDescent="0.3">
      <c r="A6" s="1" t="s">
        <v>4</v>
      </c>
      <c r="B6" s="2"/>
      <c r="C6" s="2"/>
      <c r="D6" s="3"/>
      <c r="E6" s="13">
        <v>3606925.0009999992</v>
      </c>
      <c r="H6" s="13">
        <f>E6+F6+G6</f>
        <v>3606925.0009999992</v>
      </c>
      <c r="L6" s="13">
        <f>H6+J6+K6+I6</f>
        <v>3606925.0009999992</v>
      </c>
    </row>
    <row r="7" spans="1:12" ht="17.25" x14ac:dyDescent="0.3">
      <c r="A7" s="1"/>
      <c r="B7" s="2"/>
      <c r="C7" s="2"/>
      <c r="D7" s="3"/>
      <c r="E7" s="13"/>
      <c r="H7" s="13">
        <f t="shared" ref="H7:H81" si="0">E7+F7+G7</f>
        <v>0</v>
      </c>
      <c r="L7" s="13">
        <f t="shared" ref="L7:L70" si="1">H7+J7+K7+I7</f>
        <v>0</v>
      </c>
    </row>
    <row r="8" spans="1:12" ht="17.25" x14ac:dyDescent="0.3">
      <c r="A8" s="1" t="s">
        <v>5</v>
      </c>
      <c r="B8" s="2"/>
      <c r="C8" s="2"/>
      <c r="D8" s="3"/>
      <c r="E8" s="13">
        <f>E11+E14</f>
        <v>29477845.027724739</v>
      </c>
      <c r="F8" s="13">
        <f>F11+F14</f>
        <v>239432</v>
      </c>
      <c r="G8" s="13">
        <f>G11+G14</f>
        <v>308121</v>
      </c>
      <c r="H8" s="13">
        <f t="shared" si="0"/>
        <v>30025398.027724739</v>
      </c>
      <c r="I8" s="13">
        <f>I11+I14</f>
        <v>-600000</v>
      </c>
      <c r="J8" s="13">
        <f>J11+J14</f>
        <v>577815</v>
      </c>
      <c r="K8" s="13">
        <f>K11+K14</f>
        <v>0</v>
      </c>
      <c r="L8" s="13">
        <f t="shared" si="1"/>
        <v>30003213.027724739</v>
      </c>
    </row>
    <row r="9" spans="1:12" x14ac:dyDescent="0.25">
      <c r="A9" s="35" t="s">
        <v>25</v>
      </c>
      <c r="B9" s="2"/>
      <c r="C9" s="2"/>
      <c r="D9" s="3"/>
      <c r="E9" s="36">
        <v>26980628.691451672</v>
      </c>
      <c r="F9" s="36">
        <v>239432</v>
      </c>
      <c r="G9" s="36">
        <v>308121</v>
      </c>
      <c r="H9" s="36">
        <f t="shared" si="0"/>
        <v>27528181.691451672</v>
      </c>
      <c r="I9" s="36">
        <v>-600000</v>
      </c>
      <c r="J9" s="36">
        <v>577815</v>
      </c>
      <c r="K9" s="36"/>
      <c r="L9" s="36">
        <f t="shared" si="1"/>
        <v>27505996.691451672</v>
      </c>
    </row>
    <row r="10" spans="1:12" x14ac:dyDescent="0.25">
      <c r="A10" s="35"/>
      <c r="B10" s="2"/>
      <c r="C10" s="2"/>
      <c r="D10" s="3"/>
      <c r="E10" s="36"/>
      <c r="F10" s="36"/>
      <c r="G10" s="36"/>
      <c r="H10" s="36">
        <f t="shared" si="0"/>
        <v>0</v>
      </c>
      <c r="I10" s="36"/>
      <c r="J10" s="36"/>
      <c r="K10" s="36"/>
      <c r="L10" s="36">
        <f t="shared" si="1"/>
        <v>0</v>
      </c>
    </row>
    <row r="11" spans="1:12" ht="17.25" x14ac:dyDescent="0.3">
      <c r="A11" s="1" t="s">
        <v>29</v>
      </c>
      <c r="B11" s="2"/>
      <c r="C11" s="2"/>
      <c r="D11" s="3"/>
      <c r="E11" s="13">
        <f>E12+E13</f>
        <v>29442445.027724739</v>
      </c>
      <c r="F11" s="13">
        <f>F12+F13</f>
        <v>222854</v>
      </c>
      <c r="G11" s="13">
        <f>G12+G13</f>
        <v>308121</v>
      </c>
      <c r="H11" s="13">
        <f t="shared" si="0"/>
        <v>29973420.027724739</v>
      </c>
      <c r="I11" s="13">
        <f>I12+I13</f>
        <v>-600000</v>
      </c>
      <c r="J11" s="13">
        <f>J12+J13</f>
        <v>577815</v>
      </c>
      <c r="K11" s="13">
        <f>K12+K13</f>
        <v>0</v>
      </c>
      <c r="L11" s="13">
        <f t="shared" si="1"/>
        <v>29951235.027724739</v>
      </c>
    </row>
    <row r="12" spans="1:12" ht="15.75" x14ac:dyDescent="0.25">
      <c r="A12" s="5" t="s">
        <v>7</v>
      </c>
      <c r="B12" s="2"/>
      <c r="C12" s="2"/>
      <c r="D12" s="3"/>
      <c r="E12" s="15">
        <f>E17+E19+E22+E33+E34</f>
        <v>27063628.691451672</v>
      </c>
      <c r="F12" s="15">
        <f>F17+F19+F22+F33+F34</f>
        <v>222854</v>
      </c>
      <c r="G12" s="15">
        <f>G17+G19+G22+G33+G34</f>
        <v>308121</v>
      </c>
      <c r="H12" s="15">
        <f t="shared" si="0"/>
        <v>27594603.691451672</v>
      </c>
      <c r="I12" s="15">
        <f>I17+I19+I22+I33+I34</f>
        <v>-600000</v>
      </c>
      <c r="J12" s="15">
        <f>J19</f>
        <v>577815</v>
      </c>
      <c r="K12" s="15">
        <f>K17+K19+K22+K33+K34</f>
        <v>0</v>
      </c>
      <c r="L12" s="15">
        <f t="shared" si="1"/>
        <v>27572418.691451672</v>
      </c>
    </row>
    <row r="13" spans="1:12" ht="15.75" x14ac:dyDescent="0.25">
      <c r="A13" s="4" t="s">
        <v>8</v>
      </c>
      <c r="B13" s="2"/>
      <c r="C13" s="2"/>
      <c r="D13" s="3"/>
      <c r="E13" s="14">
        <f>E30+E35</f>
        <v>2378816.3362730672</v>
      </c>
      <c r="F13" s="14">
        <f>F30+F35</f>
        <v>0</v>
      </c>
      <c r="G13" s="14">
        <f>G30+G35</f>
        <v>0</v>
      </c>
      <c r="H13" s="14">
        <f t="shared" si="0"/>
        <v>2378816.3362730672</v>
      </c>
      <c r="I13" s="14">
        <f>I30+I35</f>
        <v>0</v>
      </c>
      <c r="J13" s="14">
        <f>J30+J35</f>
        <v>0</v>
      </c>
      <c r="K13" s="14">
        <f>K30+K35</f>
        <v>0</v>
      </c>
      <c r="L13" s="14">
        <f t="shared" si="1"/>
        <v>2378816.3362730672</v>
      </c>
    </row>
    <row r="14" spans="1:12" ht="17.25" x14ac:dyDescent="0.3">
      <c r="A14" s="1" t="s">
        <v>20</v>
      </c>
      <c r="B14" s="2"/>
      <c r="C14" s="2"/>
      <c r="D14" s="3"/>
      <c r="E14" s="13">
        <f>E26</f>
        <v>35400</v>
      </c>
      <c r="F14" s="13">
        <f>F26</f>
        <v>16578</v>
      </c>
      <c r="G14" s="13">
        <f>G26</f>
        <v>0</v>
      </c>
      <c r="H14" s="13">
        <f t="shared" si="0"/>
        <v>51978</v>
      </c>
      <c r="I14" s="13">
        <f>I26</f>
        <v>0</v>
      </c>
      <c r="J14" s="13">
        <f>J26</f>
        <v>0</v>
      </c>
      <c r="K14" s="13">
        <f>K26</f>
        <v>0</v>
      </c>
      <c r="L14" s="13">
        <f t="shared" si="1"/>
        <v>51978</v>
      </c>
    </row>
    <row r="15" spans="1:12" ht="12.75" customHeight="1" x14ac:dyDescent="0.25">
      <c r="A15" s="35" t="s">
        <v>21</v>
      </c>
      <c r="B15" s="2"/>
      <c r="C15" s="2"/>
      <c r="D15" s="3"/>
      <c r="E15" s="15">
        <f>E28</f>
        <v>6400</v>
      </c>
      <c r="F15" s="15">
        <f>F28</f>
        <v>0</v>
      </c>
      <c r="G15" s="15">
        <f>G28</f>
        <v>0</v>
      </c>
      <c r="H15" s="15">
        <f t="shared" si="0"/>
        <v>6400</v>
      </c>
      <c r="I15" s="15">
        <f>I28</f>
        <v>0</v>
      </c>
      <c r="J15" s="15">
        <f>J28</f>
        <v>0</v>
      </c>
      <c r="K15" s="15">
        <f>K28</f>
        <v>0</v>
      </c>
      <c r="L15" s="15">
        <f t="shared" si="1"/>
        <v>6400</v>
      </c>
    </row>
    <row r="16" spans="1:12" ht="12.75" customHeight="1" x14ac:dyDescent="0.25">
      <c r="A16" s="3"/>
      <c r="B16" s="2"/>
      <c r="C16" s="2"/>
      <c r="D16" s="3"/>
      <c r="E16" s="3"/>
      <c r="H16" s="3">
        <f t="shared" si="0"/>
        <v>0</v>
      </c>
      <c r="L16" s="3">
        <f t="shared" si="1"/>
        <v>0</v>
      </c>
    </row>
    <row r="17" spans="1:12" ht="12.75" customHeight="1" x14ac:dyDescent="0.25">
      <c r="A17" s="8" t="s">
        <v>27</v>
      </c>
      <c r="B17" s="2">
        <v>20</v>
      </c>
      <c r="C17" s="2">
        <v>41</v>
      </c>
      <c r="D17" s="2" t="s">
        <v>9</v>
      </c>
      <c r="E17" s="16">
        <v>2500</v>
      </c>
      <c r="F17" s="16">
        <v>2500</v>
      </c>
      <c r="H17" s="16">
        <f t="shared" si="0"/>
        <v>5000</v>
      </c>
      <c r="L17" s="16">
        <f t="shared" si="1"/>
        <v>5000</v>
      </c>
    </row>
    <row r="18" spans="1:12" ht="12.75" customHeight="1" x14ac:dyDescent="0.25">
      <c r="A18" s="4"/>
      <c r="B18" s="2"/>
      <c r="C18" s="12"/>
      <c r="D18" s="12"/>
      <c r="E18" s="3"/>
      <c r="H18" s="3">
        <f t="shared" si="0"/>
        <v>0</v>
      </c>
      <c r="L18" s="3">
        <f t="shared" si="1"/>
        <v>0</v>
      </c>
    </row>
    <row r="19" spans="1:12" ht="12.75" customHeight="1" x14ac:dyDescent="0.25">
      <c r="A19" s="8" t="s">
        <v>10</v>
      </c>
      <c r="B19" s="2"/>
      <c r="C19" s="2"/>
      <c r="D19" s="11"/>
      <c r="E19" s="16">
        <v>16819722</v>
      </c>
      <c r="F19" s="16">
        <v>122526</v>
      </c>
      <c r="G19" s="16"/>
      <c r="H19" s="16">
        <f t="shared" si="0"/>
        <v>16942248</v>
      </c>
      <c r="I19" s="16">
        <v>-600000</v>
      </c>
      <c r="J19" s="16">
        <f>J20</f>
        <v>577815</v>
      </c>
      <c r="K19" s="16"/>
      <c r="L19" s="16">
        <f t="shared" si="1"/>
        <v>16920063</v>
      </c>
    </row>
    <row r="20" spans="1:12" ht="12.75" customHeight="1" x14ac:dyDescent="0.25">
      <c r="A20" s="10" t="s">
        <v>39</v>
      </c>
      <c r="B20" s="2">
        <v>20</v>
      </c>
      <c r="C20" s="2">
        <v>50</v>
      </c>
      <c r="D20" s="2" t="s">
        <v>40</v>
      </c>
      <c r="E20" s="16"/>
      <c r="F20" s="16"/>
      <c r="G20" s="16"/>
      <c r="H20" s="16"/>
      <c r="I20" s="16"/>
      <c r="J20" s="17">
        <v>577815</v>
      </c>
      <c r="K20" s="16"/>
      <c r="L20" s="16">
        <f t="shared" si="1"/>
        <v>577815</v>
      </c>
    </row>
    <row r="21" spans="1:12" ht="12.75" customHeight="1" x14ac:dyDescent="0.25">
      <c r="A21" s="3"/>
      <c r="B21" s="2"/>
      <c r="C21" s="2"/>
      <c r="D21" s="2"/>
      <c r="E21" s="3"/>
      <c r="H21" s="3">
        <f t="shared" si="0"/>
        <v>0</v>
      </c>
      <c r="L21" s="3">
        <f t="shared" si="1"/>
        <v>0</v>
      </c>
    </row>
    <row r="22" spans="1:12" ht="12.75" customHeight="1" x14ac:dyDescent="0.25">
      <c r="A22" s="8" t="s">
        <v>12</v>
      </c>
      <c r="B22" s="6"/>
      <c r="C22" s="6"/>
      <c r="D22" s="6"/>
      <c r="E22" s="16">
        <v>10129406.691451672</v>
      </c>
      <c r="F22" s="16">
        <v>97828</v>
      </c>
      <c r="G22" s="16">
        <v>308121</v>
      </c>
      <c r="H22" s="16">
        <f t="shared" si="0"/>
        <v>10535355.691451672</v>
      </c>
      <c r="I22" s="16"/>
      <c r="J22" s="16"/>
      <c r="K22" s="16"/>
      <c r="L22" s="16">
        <f t="shared" si="1"/>
        <v>10535355.691451672</v>
      </c>
    </row>
    <row r="23" spans="1:12" ht="12.75" customHeight="1" x14ac:dyDescent="0.25">
      <c r="A23" s="10" t="s">
        <v>31</v>
      </c>
      <c r="B23" s="2">
        <v>20</v>
      </c>
      <c r="C23" s="2">
        <v>55</v>
      </c>
      <c r="D23" s="2" t="s">
        <v>13</v>
      </c>
      <c r="E23" s="17">
        <v>4884389.5812516715</v>
      </c>
      <c r="G23" s="17">
        <v>308121</v>
      </c>
      <c r="H23" s="17">
        <f t="shared" si="0"/>
        <v>5192510.5812516715</v>
      </c>
      <c r="I23" s="17"/>
      <c r="J23" s="17"/>
      <c r="K23" s="17"/>
      <c r="L23" s="17">
        <f t="shared" si="1"/>
        <v>5192510.5812516715</v>
      </c>
    </row>
    <row r="24" spans="1:12" ht="12.75" customHeight="1" x14ac:dyDescent="0.25">
      <c r="A24" s="10" t="s">
        <v>36</v>
      </c>
      <c r="B24" s="2">
        <v>20</v>
      </c>
      <c r="C24" s="2">
        <v>60</v>
      </c>
      <c r="E24" s="17"/>
      <c r="F24" s="17">
        <v>551</v>
      </c>
      <c r="H24" s="17">
        <f t="shared" si="0"/>
        <v>551</v>
      </c>
      <c r="L24" s="17">
        <f t="shared" si="1"/>
        <v>551</v>
      </c>
    </row>
    <row r="25" spans="1:12" ht="12.75" customHeight="1" x14ac:dyDescent="0.25">
      <c r="A25" s="9"/>
      <c r="B25" s="2"/>
      <c r="C25" s="2"/>
      <c r="D25" s="2"/>
      <c r="E25" s="17"/>
      <c r="H25" s="17">
        <f t="shared" si="0"/>
        <v>0</v>
      </c>
      <c r="L25" s="17">
        <f t="shared" si="1"/>
        <v>0</v>
      </c>
    </row>
    <row r="26" spans="1:12" ht="12.75" customHeight="1" x14ac:dyDescent="0.25">
      <c r="A26" s="8" t="s">
        <v>22</v>
      </c>
      <c r="B26" s="2"/>
      <c r="C26" s="2"/>
      <c r="D26" s="2"/>
      <c r="E26" s="16">
        <v>35400</v>
      </c>
      <c r="F26" s="16">
        <f>F27+F28</f>
        <v>16578</v>
      </c>
      <c r="H26" s="16">
        <f t="shared" si="0"/>
        <v>51978</v>
      </c>
      <c r="L26" s="16">
        <f t="shared" si="1"/>
        <v>51978</v>
      </c>
    </row>
    <row r="27" spans="1:12" ht="12.75" customHeight="1" x14ac:dyDescent="0.25">
      <c r="A27" s="9" t="s">
        <v>26</v>
      </c>
      <c r="B27" s="2">
        <v>20</v>
      </c>
      <c r="C27" s="2">
        <v>15</v>
      </c>
      <c r="D27" s="2" t="s">
        <v>28</v>
      </c>
      <c r="E27" s="17">
        <v>28999.999999999996</v>
      </c>
      <c r="F27" s="17">
        <v>16578</v>
      </c>
      <c r="H27" s="17">
        <f t="shared" si="0"/>
        <v>45578</v>
      </c>
      <c r="L27" s="17">
        <f t="shared" si="1"/>
        <v>45578</v>
      </c>
    </row>
    <row r="28" spans="1:12" ht="12.75" customHeight="1" x14ac:dyDescent="0.25">
      <c r="A28" s="10" t="s">
        <v>21</v>
      </c>
      <c r="B28" s="39">
        <v>10</v>
      </c>
      <c r="C28" s="39">
        <v>601002</v>
      </c>
      <c r="D28" s="2"/>
      <c r="E28" s="3">
        <v>6400</v>
      </c>
      <c r="H28" s="3">
        <f t="shared" si="0"/>
        <v>6400</v>
      </c>
      <c r="L28" s="3">
        <f t="shared" si="1"/>
        <v>6400</v>
      </c>
    </row>
    <row r="29" spans="1:12" ht="12.75" customHeight="1" x14ac:dyDescent="0.25">
      <c r="A29" s="10"/>
      <c r="B29" s="2"/>
      <c r="C29" s="2"/>
      <c r="D29" s="2"/>
      <c r="E29" s="3"/>
      <c r="H29" s="3">
        <f t="shared" si="0"/>
        <v>0</v>
      </c>
      <c r="L29" s="3">
        <f t="shared" si="1"/>
        <v>0</v>
      </c>
    </row>
    <row r="30" spans="1:12" ht="12.75" customHeight="1" x14ac:dyDescent="0.25">
      <c r="A30" s="8" t="s">
        <v>8</v>
      </c>
      <c r="B30" s="6"/>
      <c r="C30" s="6"/>
      <c r="D30" s="6"/>
      <c r="E30" s="16">
        <v>2373816.3362730672</v>
      </c>
      <c r="H30" s="16">
        <f t="shared" si="0"/>
        <v>2373816.3362730672</v>
      </c>
      <c r="L30" s="16">
        <f t="shared" si="1"/>
        <v>2373816.3362730672</v>
      </c>
    </row>
    <row r="31" spans="1:12" ht="12.75" customHeight="1" x14ac:dyDescent="0.25">
      <c r="A31" s="3"/>
      <c r="B31" s="2"/>
      <c r="C31" s="2"/>
      <c r="D31" s="3"/>
      <c r="E31" s="3"/>
      <c r="H31" s="3">
        <f t="shared" si="0"/>
        <v>0</v>
      </c>
      <c r="L31" s="3">
        <f t="shared" si="1"/>
        <v>0</v>
      </c>
    </row>
    <row r="32" spans="1:12" ht="12.75" customHeight="1" x14ac:dyDescent="0.25">
      <c r="A32" s="8" t="s">
        <v>15</v>
      </c>
      <c r="B32" s="6"/>
      <c r="C32" s="6"/>
      <c r="D32" s="7"/>
      <c r="E32" s="16">
        <v>117000.00000000001</v>
      </c>
      <c r="H32" s="16">
        <f t="shared" si="0"/>
        <v>117000.00000000001</v>
      </c>
      <c r="L32" s="16">
        <f t="shared" si="1"/>
        <v>117000.00000000001</v>
      </c>
    </row>
    <row r="33" spans="1:12" ht="12.75" customHeight="1" x14ac:dyDescent="0.25">
      <c r="A33" s="9" t="s">
        <v>10</v>
      </c>
      <c r="B33" s="2">
        <v>44</v>
      </c>
      <c r="C33" s="2">
        <v>50</v>
      </c>
      <c r="D33" s="2"/>
      <c r="E33" s="17">
        <v>31999.999999999996</v>
      </c>
      <c r="H33" s="17">
        <f t="shared" si="0"/>
        <v>31999.999999999996</v>
      </c>
      <c r="L33" s="17">
        <f t="shared" si="1"/>
        <v>31999.999999999996</v>
      </c>
    </row>
    <row r="34" spans="1:12" ht="12.75" customHeight="1" x14ac:dyDescent="0.25">
      <c r="A34" s="9" t="s">
        <v>12</v>
      </c>
      <c r="B34" s="2">
        <v>44</v>
      </c>
      <c r="C34" s="2">
        <v>55</v>
      </c>
      <c r="D34" s="2"/>
      <c r="E34" s="17">
        <v>80000.000000000015</v>
      </c>
      <c r="H34" s="17">
        <f t="shared" si="0"/>
        <v>80000.000000000015</v>
      </c>
      <c r="L34" s="17">
        <f t="shared" si="1"/>
        <v>80000.000000000015</v>
      </c>
    </row>
    <row r="35" spans="1:12" ht="12.75" customHeight="1" x14ac:dyDescent="0.25">
      <c r="A35" s="10" t="s">
        <v>14</v>
      </c>
      <c r="B35" s="2">
        <v>44</v>
      </c>
      <c r="C35" s="2">
        <v>601</v>
      </c>
      <c r="D35" s="2"/>
      <c r="E35" s="17">
        <v>5000</v>
      </c>
      <c r="H35" s="17">
        <f t="shared" si="0"/>
        <v>5000</v>
      </c>
      <c r="L35" s="17">
        <f t="shared" si="1"/>
        <v>5000</v>
      </c>
    </row>
    <row r="36" spans="1:12" ht="12.75" customHeight="1" x14ac:dyDescent="0.25">
      <c r="A36" s="9"/>
      <c r="B36" s="2"/>
      <c r="C36" s="2"/>
      <c r="D36" s="2"/>
      <c r="E36" s="17">
        <v>0</v>
      </c>
      <c r="H36" s="17">
        <f t="shared" si="0"/>
        <v>0</v>
      </c>
      <c r="L36" s="17">
        <f t="shared" si="1"/>
        <v>0</v>
      </c>
    </row>
    <row r="37" spans="1:12" ht="12.75" customHeight="1" x14ac:dyDescent="0.25">
      <c r="A37" s="40" t="s">
        <v>30</v>
      </c>
      <c r="B37" s="2"/>
      <c r="C37" s="2"/>
      <c r="D37" s="2"/>
      <c r="E37" s="17"/>
      <c r="H37" s="17">
        <f t="shared" si="0"/>
        <v>0</v>
      </c>
      <c r="L37" s="17">
        <f t="shared" si="1"/>
        <v>0</v>
      </c>
    </row>
    <row r="38" spans="1:12" ht="12.75" customHeight="1" x14ac:dyDescent="0.25">
      <c r="A38" s="3"/>
      <c r="B38" s="2"/>
      <c r="C38" s="2"/>
      <c r="D38" s="3"/>
      <c r="E38" s="3"/>
      <c r="H38" s="3">
        <f t="shared" si="0"/>
        <v>0</v>
      </c>
      <c r="L38" s="3">
        <f t="shared" si="1"/>
        <v>0</v>
      </c>
    </row>
    <row r="39" spans="1:12" ht="17.25" x14ac:dyDescent="0.3">
      <c r="A39" s="1" t="s">
        <v>16</v>
      </c>
      <c r="B39" s="2"/>
      <c r="C39" s="2"/>
      <c r="D39" s="3"/>
      <c r="E39" s="13">
        <f>E42</f>
        <v>13070674.553056305</v>
      </c>
      <c r="F39" s="13">
        <f>F42</f>
        <v>101175</v>
      </c>
      <c r="G39" s="13">
        <f>G42</f>
        <v>-1937038</v>
      </c>
      <c r="H39" s="13">
        <f t="shared" si="0"/>
        <v>11234811.553056305</v>
      </c>
      <c r="I39" s="13">
        <f>I42</f>
        <v>-399400</v>
      </c>
      <c r="J39" s="13">
        <f>J42+J45</f>
        <v>4250203</v>
      </c>
      <c r="K39" s="13">
        <f>K42</f>
        <v>0</v>
      </c>
      <c r="L39" s="13">
        <f t="shared" si="1"/>
        <v>15085614.553056305</v>
      </c>
    </row>
    <row r="40" spans="1:12" x14ac:dyDescent="0.25">
      <c r="A40" s="35" t="s">
        <v>25</v>
      </c>
      <c r="B40" s="2"/>
      <c r="C40" s="2"/>
      <c r="D40" s="3"/>
      <c r="E40" s="36">
        <v>11981962.756321207</v>
      </c>
      <c r="F40" s="36">
        <v>101175</v>
      </c>
      <c r="G40" s="36">
        <v>-1937038</v>
      </c>
      <c r="H40" s="36">
        <f t="shared" si="0"/>
        <v>10146099.756321207</v>
      </c>
      <c r="I40" s="36">
        <v>-300000</v>
      </c>
      <c r="J40" s="36">
        <v>4250203</v>
      </c>
      <c r="K40" s="36"/>
      <c r="L40" s="36">
        <f t="shared" si="1"/>
        <v>14096302.756321207</v>
      </c>
    </row>
    <row r="41" spans="1:12" x14ac:dyDescent="0.25">
      <c r="A41" s="35"/>
      <c r="B41" s="2"/>
      <c r="C41" s="2"/>
      <c r="D41" s="3"/>
      <c r="E41" s="36"/>
      <c r="F41" s="36"/>
      <c r="G41" s="36"/>
      <c r="H41" s="36">
        <f t="shared" si="0"/>
        <v>0</v>
      </c>
      <c r="I41" s="36"/>
      <c r="J41" s="36"/>
      <c r="K41" s="36"/>
      <c r="L41" s="36">
        <f t="shared" si="1"/>
        <v>0</v>
      </c>
    </row>
    <row r="42" spans="1:12" ht="17.25" x14ac:dyDescent="0.3">
      <c r="A42" s="1" t="s">
        <v>6</v>
      </c>
      <c r="B42" s="2"/>
      <c r="C42" s="2"/>
      <c r="D42" s="3"/>
      <c r="E42" s="13">
        <f>E43+E44</f>
        <v>13070674.553056305</v>
      </c>
      <c r="F42" s="13">
        <f>F43+F44</f>
        <v>101175</v>
      </c>
      <c r="G42" s="13">
        <f>G43+G44</f>
        <v>-1937038</v>
      </c>
      <c r="H42" s="13">
        <f t="shared" si="0"/>
        <v>11234811.553056305</v>
      </c>
      <c r="I42" s="13">
        <f>I43+I44</f>
        <v>-399400</v>
      </c>
      <c r="J42" s="13">
        <f>J43+J44</f>
        <v>3889753</v>
      </c>
      <c r="K42" s="13">
        <f>K43+K44</f>
        <v>0</v>
      </c>
      <c r="L42" s="13">
        <f t="shared" si="1"/>
        <v>14725164.553056305</v>
      </c>
    </row>
    <row r="43" spans="1:12" ht="15.75" x14ac:dyDescent="0.25">
      <c r="A43" s="5" t="s">
        <v>7</v>
      </c>
      <c r="B43" s="2"/>
      <c r="C43" s="2"/>
      <c r="D43" s="3"/>
      <c r="E43" s="15">
        <f>E48+E50+E52+E64</f>
        <v>12058962.756321207</v>
      </c>
      <c r="F43" s="15">
        <f>F48+F50+F52+F64</f>
        <v>101175</v>
      </c>
      <c r="G43" s="15">
        <f>G48+G50+G52+G64</f>
        <v>-1937038</v>
      </c>
      <c r="H43" s="15">
        <f t="shared" si="0"/>
        <v>10223099.756321207</v>
      </c>
      <c r="I43" s="15">
        <f>I48+I50+I52+I64</f>
        <v>-399400</v>
      </c>
      <c r="J43" s="15">
        <f>J60+J61</f>
        <v>3889753</v>
      </c>
      <c r="K43" s="15">
        <f>K48+K50+K52+K64</f>
        <v>0</v>
      </c>
      <c r="L43" s="15">
        <f t="shared" si="1"/>
        <v>13713452.756321207</v>
      </c>
    </row>
    <row r="44" spans="1:12" ht="15.75" x14ac:dyDescent="0.25">
      <c r="A44" s="4" t="s">
        <v>8</v>
      </c>
      <c r="B44" s="2"/>
      <c r="C44" s="2"/>
      <c r="D44" s="3"/>
      <c r="E44" s="14">
        <f>E56+E65</f>
        <v>1011711.7967350993</v>
      </c>
      <c r="F44" s="14">
        <f>F56+F65</f>
        <v>0</v>
      </c>
      <c r="G44" s="14">
        <f>G56+G65</f>
        <v>0</v>
      </c>
      <c r="H44" s="14">
        <f t="shared" si="0"/>
        <v>1011711.7967350993</v>
      </c>
      <c r="I44" s="14">
        <f>I56+I65</f>
        <v>0</v>
      </c>
      <c r="J44" s="14">
        <f>J56+J65</f>
        <v>0</v>
      </c>
      <c r="K44" s="14">
        <f>K56+K65</f>
        <v>0</v>
      </c>
      <c r="L44" s="14">
        <f t="shared" si="1"/>
        <v>1011711.7967350993</v>
      </c>
    </row>
    <row r="45" spans="1:12" ht="17.25" x14ac:dyDescent="0.3">
      <c r="A45" s="1" t="s">
        <v>20</v>
      </c>
      <c r="B45" s="2"/>
      <c r="C45" s="2"/>
      <c r="D45" s="3"/>
      <c r="E45" s="14"/>
      <c r="F45" s="14"/>
      <c r="G45" s="14"/>
      <c r="H45" s="14"/>
      <c r="I45" s="14"/>
      <c r="J45" s="13">
        <f>J59</f>
        <v>360450</v>
      </c>
      <c r="K45" s="14"/>
      <c r="L45" s="14">
        <f t="shared" si="1"/>
        <v>360450</v>
      </c>
    </row>
    <row r="46" spans="1:12" ht="14.25" customHeight="1" x14ac:dyDescent="0.25">
      <c r="A46" s="35" t="s">
        <v>21</v>
      </c>
      <c r="B46" s="2"/>
      <c r="C46" s="2"/>
      <c r="D46" s="3"/>
      <c r="E46" s="14"/>
      <c r="F46" s="14"/>
      <c r="G46" s="14"/>
      <c r="H46" s="14"/>
      <c r="I46" s="14"/>
      <c r="J46" s="14"/>
      <c r="K46" s="14"/>
      <c r="L46" s="14">
        <f t="shared" si="1"/>
        <v>0</v>
      </c>
    </row>
    <row r="47" spans="1:12" ht="12.75" customHeight="1" x14ac:dyDescent="0.25">
      <c r="A47" s="3"/>
      <c r="B47" s="2"/>
      <c r="C47" s="2"/>
      <c r="D47" s="3"/>
      <c r="E47" s="3"/>
      <c r="H47" s="3">
        <f t="shared" si="0"/>
        <v>0</v>
      </c>
      <c r="L47" s="3">
        <f t="shared" si="1"/>
        <v>0</v>
      </c>
    </row>
    <row r="48" spans="1:12" ht="12.75" customHeight="1" x14ac:dyDescent="0.25">
      <c r="A48" s="8" t="s">
        <v>27</v>
      </c>
      <c r="B48" s="2">
        <v>20</v>
      </c>
      <c r="C48" s="2">
        <v>41</v>
      </c>
      <c r="D48" s="2" t="s">
        <v>9</v>
      </c>
      <c r="E48" s="16">
        <v>1500</v>
      </c>
      <c r="F48" s="16">
        <v>1500</v>
      </c>
      <c r="H48" s="16">
        <f t="shared" si="0"/>
        <v>3000</v>
      </c>
      <c r="L48" s="16">
        <f t="shared" si="1"/>
        <v>3000</v>
      </c>
    </row>
    <row r="49" spans="1:12" ht="12.75" customHeight="1" x14ac:dyDescent="0.25">
      <c r="A49" s="4"/>
      <c r="B49" s="2"/>
      <c r="C49" s="12"/>
      <c r="D49" s="12"/>
      <c r="E49" s="3"/>
      <c r="H49" s="3">
        <f t="shared" si="0"/>
        <v>0</v>
      </c>
      <c r="L49" s="3">
        <f t="shared" si="1"/>
        <v>0</v>
      </c>
    </row>
    <row r="50" spans="1:12" ht="12.75" customHeight="1" x14ac:dyDescent="0.25">
      <c r="A50" s="8" t="s">
        <v>10</v>
      </c>
      <c r="B50" s="2">
        <v>20</v>
      </c>
      <c r="C50" s="2">
        <v>50</v>
      </c>
      <c r="D50" s="11"/>
      <c r="E50" s="16">
        <v>7641991.9999999991</v>
      </c>
      <c r="F50" s="16">
        <v>71631</v>
      </c>
      <c r="G50" s="16">
        <v>-2215673</v>
      </c>
      <c r="H50" s="16">
        <f t="shared" si="0"/>
        <v>5497949.9999999991</v>
      </c>
      <c r="I50" s="16">
        <v>-300000</v>
      </c>
      <c r="J50" s="16"/>
      <c r="K50" s="16"/>
      <c r="L50" s="16">
        <f t="shared" si="1"/>
        <v>5197949.9999999991</v>
      </c>
    </row>
    <row r="51" spans="1:12" ht="12.75" customHeight="1" x14ac:dyDescent="0.25">
      <c r="A51" s="3"/>
      <c r="B51" s="2"/>
      <c r="C51" s="2"/>
      <c r="D51" s="2"/>
      <c r="E51" s="3"/>
      <c r="H51" s="3">
        <f t="shared" si="0"/>
        <v>0</v>
      </c>
      <c r="L51" s="3">
        <f t="shared" si="1"/>
        <v>0</v>
      </c>
    </row>
    <row r="52" spans="1:12" ht="12.75" customHeight="1" x14ac:dyDescent="0.25">
      <c r="A52" s="8" t="s">
        <v>12</v>
      </c>
      <c r="B52" s="6"/>
      <c r="C52" s="6"/>
      <c r="D52" s="6"/>
      <c r="E52" s="16">
        <v>4338470.7563212086</v>
      </c>
      <c r="F52" s="16">
        <v>28044</v>
      </c>
      <c r="G52" s="16">
        <v>278635</v>
      </c>
      <c r="H52" s="16">
        <f t="shared" si="0"/>
        <v>4645149.7563212086</v>
      </c>
      <c r="I52" s="16">
        <v>-99400</v>
      </c>
      <c r="J52" s="16"/>
      <c r="K52" s="16"/>
      <c r="L52" s="16">
        <f t="shared" si="1"/>
        <v>4545749.7563212086</v>
      </c>
    </row>
    <row r="53" spans="1:12" ht="12.75" customHeight="1" x14ac:dyDescent="0.25">
      <c r="A53" s="10" t="s">
        <v>31</v>
      </c>
      <c r="B53" s="2">
        <v>20</v>
      </c>
      <c r="C53" s="2">
        <v>55</v>
      </c>
      <c r="D53" s="2" t="s">
        <v>13</v>
      </c>
      <c r="E53" s="17">
        <v>2206350.0561212078</v>
      </c>
      <c r="G53" s="17">
        <v>278635</v>
      </c>
      <c r="H53" s="17">
        <f t="shared" si="0"/>
        <v>2484985.0561212078</v>
      </c>
      <c r="I53" s="17"/>
      <c r="J53" s="17"/>
      <c r="K53" s="17"/>
      <c r="L53" s="17">
        <f t="shared" si="1"/>
        <v>2484985.0561212078</v>
      </c>
    </row>
    <row r="54" spans="1:12" ht="12.75" customHeight="1" x14ac:dyDescent="0.25">
      <c r="A54" s="10" t="s">
        <v>36</v>
      </c>
      <c r="B54" s="2">
        <v>20</v>
      </c>
      <c r="C54" s="2">
        <v>60</v>
      </c>
      <c r="D54" s="2"/>
      <c r="E54" s="17"/>
      <c r="F54" s="17">
        <v>861</v>
      </c>
      <c r="H54" s="17">
        <f t="shared" si="0"/>
        <v>861</v>
      </c>
      <c r="L54" s="17">
        <f t="shared" si="1"/>
        <v>861</v>
      </c>
    </row>
    <row r="55" spans="1:12" ht="12.75" customHeight="1" x14ac:dyDescent="0.25">
      <c r="A55" s="9"/>
      <c r="B55" s="2"/>
      <c r="C55" s="2"/>
      <c r="D55" s="2"/>
      <c r="E55" s="3"/>
      <c r="H55" s="3">
        <f t="shared" si="0"/>
        <v>0</v>
      </c>
      <c r="L55" s="3">
        <f t="shared" si="1"/>
        <v>0</v>
      </c>
    </row>
    <row r="56" spans="1:12" ht="12.75" customHeight="1" x14ac:dyDescent="0.25">
      <c r="A56" s="8" t="s">
        <v>8</v>
      </c>
      <c r="B56" s="6"/>
      <c r="C56" s="6"/>
      <c r="D56" s="6"/>
      <c r="E56" s="16">
        <v>1007011.7967350993</v>
      </c>
      <c r="H56" s="16">
        <f t="shared" si="0"/>
        <v>1007011.7967350993</v>
      </c>
      <c r="L56" s="16">
        <f t="shared" si="1"/>
        <v>1007011.7967350993</v>
      </c>
    </row>
    <row r="57" spans="1:12" ht="12.75" customHeight="1" x14ac:dyDescent="0.25">
      <c r="A57" s="10"/>
      <c r="B57" s="2"/>
      <c r="C57" s="2"/>
      <c r="D57" s="2"/>
      <c r="E57" s="17"/>
      <c r="H57" s="17">
        <f t="shared" si="0"/>
        <v>0</v>
      </c>
      <c r="L57" s="17">
        <f t="shared" si="1"/>
        <v>0</v>
      </c>
    </row>
    <row r="58" spans="1:12" ht="12.75" customHeight="1" x14ac:dyDescent="0.25">
      <c r="A58" s="8" t="s">
        <v>42</v>
      </c>
      <c r="B58" s="2"/>
      <c r="C58" s="2"/>
      <c r="D58" s="2"/>
      <c r="E58" s="17"/>
      <c r="H58" s="17"/>
      <c r="J58" s="16">
        <f>J59+J60+J61</f>
        <v>4250203</v>
      </c>
      <c r="L58" s="17">
        <f t="shared" si="1"/>
        <v>4250203</v>
      </c>
    </row>
    <row r="59" spans="1:12" ht="12.75" customHeight="1" x14ac:dyDescent="0.25">
      <c r="A59" s="9" t="s">
        <v>22</v>
      </c>
      <c r="B59" s="2">
        <v>20</v>
      </c>
      <c r="C59" s="2">
        <v>15</v>
      </c>
      <c r="D59" s="2" t="s">
        <v>40</v>
      </c>
      <c r="E59" s="17"/>
      <c r="H59" s="17"/>
      <c r="J59" s="17">
        <v>360450</v>
      </c>
      <c r="L59" s="17">
        <f t="shared" si="1"/>
        <v>360450</v>
      </c>
    </row>
    <row r="60" spans="1:12" ht="12.75" customHeight="1" x14ac:dyDescent="0.25">
      <c r="A60" s="9" t="s">
        <v>10</v>
      </c>
      <c r="B60" s="2">
        <v>20</v>
      </c>
      <c r="C60" s="2">
        <v>50</v>
      </c>
      <c r="D60" s="2" t="s">
        <v>40</v>
      </c>
      <c r="E60" s="17"/>
      <c r="H60" s="17"/>
      <c r="J60" s="17">
        <v>3397362</v>
      </c>
      <c r="L60" s="17">
        <f t="shared" si="1"/>
        <v>3397362</v>
      </c>
    </row>
    <row r="61" spans="1:12" ht="12.75" customHeight="1" x14ac:dyDescent="0.25">
      <c r="A61" s="9" t="s">
        <v>12</v>
      </c>
      <c r="B61" s="2">
        <v>20</v>
      </c>
      <c r="C61" s="2">
        <v>55</v>
      </c>
      <c r="D61" s="2" t="s">
        <v>40</v>
      </c>
      <c r="E61" s="17"/>
      <c r="H61" s="17"/>
      <c r="J61" s="17">
        <v>492391</v>
      </c>
      <c r="L61" s="17">
        <f t="shared" si="1"/>
        <v>492391</v>
      </c>
    </row>
    <row r="62" spans="1:12" ht="12.75" customHeight="1" x14ac:dyDescent="0.25">
      <c r="A62" s="10"/>
      <c r="B62" s="2"/>
      <c r="C62" s="2"/>
      <c r="D62" s="2"/>
      <c r="E62" s="17"/>
      <c r="H62" s="17"/>
      <c r="L62" s="17">
        <f t="shared" si="1"/>
        <v>0</v>
      </c>
    </row>
    <row r="63" spans="1:12" ht="12.75" customHeight="1" x14ac:dyDescent="0.25">
      <c r="A63" s="8" t="s">
        <v>15</v>
      </c>
      <c r="B63" s="6"/>
      <c r="C63" s="6"/>
      <c r="D63" s="7"/>
      <c r="E63" s="16">
        <f>E64+E65</f>
        <v>81700.000000000029</v>
      </c>
      <c r="H63" s="16">
        <f t="shared" si="0"/>
        <v>81700.000000000029</v>
      </c>
      <c r="L63" s="16">
        <f t="shared" si="1"/>
        <v>81700.000000000029</v>
      </c>
    </row>
    <row r="64" spans="1:12" ht="12.75" customHeight="1" x14ac:dyDescent="0.25">
      <c r="A64" s="9" t="s">
        <v>12</v>
      </c>
      <c r="B64" s="2">
        <v>44</v>
      </c>
      <c r="C64" s="2">
        <v>55</v>
      </c>
      <c r="D64" s="2"/>
      <c r="E64" s="17">
        <v>77000.000000000029</v>
      </c>
      <c r="H64" s="17">
        <f t="shared" si="0"/>
        <v>77000.000000000029</v>
      </c>
      <c r="L64" s="17">
        <f t="shared" si="1"/>
        <v>77000.000000000029</v>
      </c>
    </row>
    <row r="65" spans="1:12" ht="12.75" customHeight="1" x14ac:dyDescent="0.25">
      <c r="A65" s="10" t="s">
        <v>14</v>
      </c>
      <c r="B65" s="2">
        <v>44</v>
      </c>
      <c r="C65" s="2">
        <v>601</v>
      </c>
      <c r="D65" s="2"/>
      <c r="E65" s="17">
        <v>4700</v>
      </c>
      <c r="H65" s="17">
        <f t="shared" si="0"/>
        <v>4700</v>
      </c>
      <c r="L65" s="17">
        <f t="shared" si="1"/>
        <v>4700</v>
      </c>
    </row>
    <row r="66" spans="1:12" ht="12.75" customHeight="1" x14ac:dyDescent="0.25">
      <c r="A66" s="9"/>
      <c r="B66" s="2"/>
      <c r="C66" s="2"/>
      <c r="D66" s="2"/>
      <c r="E66" s="17"/>
      <c r="H66" s="17">
        <f t="shared" si="0"/>
        <v>0</v>
      </c>
      <c r="L66" s="17">
        <f t="shared" si="1"/>
        <v>0</v>
      </c>
    </row>
    <row r="67" spans="1:12" ht="12.75" customHeight="1" x14ac:dyDescent="0.25">
      <c r="A67" s="3"/>
      <c r="B67" s="2"/>
      <c r="C67" s="2"/>
      <c r="D67" s="3"/>
      <c r="E67" s="3"/>
      <c r="H67" s="3">
        <f t="shared" si="0"/>
        <v>0</v>
      </c>
      <c r="L67" s="3">
        <f t="shared" si="1"/>
        <v>0</v>
      </c>
    </row>
    <row r="68" spans="1:12" ht="17.25" x14ac:dyDescent="0.3">
      <c r="A68" s="1" t="s">
        <v>17</v>
      </c>
      <c r="B68" s="2"/>
      <c r="C68" s="2"/>
      <c r="D68" s="3"/>
      <c r="E68" s="13">
        <f>E71+E74</f>
        <v>37905536.286874667</v>
      </c>
      <c r="F68" s="13">
        <f>F71+F74</f>
        <v>441623</v>
      </c>
      <c r="G68" s="13">
        <f>G71+G74</f>
        <v>1628917</v>
      </c>
      <c r="H68" s="13">
        <f t="shared" si="0"/>
        <v>39976076.286874667</v>
      </c>
      <c r="I68" s="13">
        <f>I71+I74</f>
        <v>530000</v>
      </c>
      <c r="J68" s="13">
        <f>J71+J74</f>
        <v>58203</v>
      </c>
      <c r="K68" s="13">
        <f>K71+K74</f>
        <v>0</v>
      </c>
      <c r="L68" s="13">
        <f t="shared" si="1"/>
        <v>40564279.286874667</v>
      </c>
    </row>
    <row r="69" spans="1:12" x14ac:dyDescent="0.25">
      <c r="A69" s="35" t="s">
        <v>25</v>
      </c>
      <c r="B69" s="2"/>
      <c r="C69" s="2"/>
      <c r="D69" s="3"/>
      <c r="E69" s="36">
        <v>31908352.595566541</v>
      </c>
      <c r="F69" s="36">
        <v>441623</v>
      </c>
      <c r="G69" s="36">
        <v>1628917</v>
      </c>
      <c r="H69" s="36">
        <f t="shared" si="0"/>
        <v>33978892.595566541</v>
      </c>
      <c r="I69" s="36">
        <v>147149</v>
      </c>
      <c r="J69" s="36">
        <v>58203</v>
      </c>
      <c r="K69" s="36"/>
      <c r="L69" s="36">
        <f t="shared" si="1"/>
        <v>34184244.595566541</v>
      </c>
    </row>
    <row r="70" spans="1:12" x14ac:dyDescent="0.25">
      <c r="A70" s="35"/>
      <c r="B70" s="2"/>
      <c r="C70" s="2"/>
      <c r="D70" s="3"/>
      <c r="E70" s="36"/>
      <c r="F70" s="36"/>
      <c r="G70" s="36"/>
      <c r="H70" s="36">
        <f t="shared" si="0"/>
        <v>0</v>
      </c>
      <c r="I70" s="36"/>
      <c r="J70" s="36"/>
      <c r="K70" s="36"/>
      <c r="L70" s="36">
        <f t="shared" si="1"/>
        <v>0</v>
      </c>
    </row>
    <row r="71" spans="1:12" ht="17.25" x14ac:dyDescent="0.3">
      <c r="A71" s="1" t="s">
        <v>29</v>
      </c>
      <c r="B71" s="2"/>
      <c r="C71" s="2"/>
      <c r="D71" s="3"/>
      <c r="E71" s="13">
        <f>E72+E73</f>
        <v>37869762.286874667</v>
      </c>
      <c r="F71" s="13">
        <f>F72+F73</f>
        <v>428575</v>
      </c>
      <c r="G71" s="13">
        <f>G72+G73</f>
        <v>1628917</v>
      </c>
      <c r="H71" s="13">
        <f t="shared" si="0"/>
        <v>39927254.286874667</v>
      </c>
      <c r="I71" s="13">
        <f>I72+I73</f>
        <v>530000</v>
      </c>
      <c r="J71" s="13">
        <f>J72+J73</f>
        <v>58203</v>
      </c>
      <c r="K71" s="13">
        <f>K72+K73</f>
        <v>0</v>
      </c>
      <c r="L71" s="13">
        <f t="shared" ref="L71:L111" si="2">H71+J71+K71+I71</f>
        <v>40515457.286874667</v>
      </c>
    </row>
    <row r="72" spans="1:12" ht="15.75" x14ac:dyDescent="0.25">
      <c r="A72" s="5" t="s">
        <v>7</v>
      </c>
      <c r="B72" s="2"/>
      <c r="C72" s="2"/>
      <c r="D72" s="3"/>
      <c r="E72" s="15">
        <f>E77+E79+E82+E92+E93</f>
        <v>35170062.595566541</v>
      </c>
      <c r="F72" s="15">
        <f>F77+F79+F82+F92+F93</f>
        <v>428575</v>
      </c>
      <c r="G72" s="15">
        <f>G77+G79+G82+G92+G93</f>
        <v>1628917</v>
      </c>
      <c r="H72" s="15">
        <f t="shared" si="0"/>
        <v>37227554.595566541</v>
      </c>
      <c r="I72" s="15">
        <f>I77+I79+I82+I92+I93</f>
        <v>530000</v>
      </c>
      <c r="J72" s="15">
        <f>J77+J79+J82+J92+J93</f>
        <v>58203</v>
      </c>
      <c r="K72" s="15">
        <f>K77+K79+K82+K92+K93</f>
        <v>0</v>
      </c>
      <c r="L72" s="15">
        <f t="shared" si="2"/>
        <v>37815757.595566541</v>
      </c>
    </row>
    <row r="73" spans="1:12" ht="15.75" x14ac:dyDescent="0.25">
      <c r="A73" s="4" t="s">
        <v>8</v>
      </c>
      <c r="B73" s="2"/>
      <c r="C73" s="2"/>
      <c r="D73" s="3"/>
      <c r="E73" s="14">
        <f>E89+E94</f>
        <v>2699699.691308124</v>
      </c>
      <c r="F73" s="14">
        <f>F89+F94</f>
        <v>0</v>
      </c>
      <c r="G73" s="14">
        <f>G89+G94</f>
        <v>0</v>
      </c>
      <c r="H73" s="14">
        <f t="shared" si="0"/>
        <v>2699699.691308124</v>
      </c>
      <c r="I73" s="14">
        <f>I89+I94</f>
        <v>0</v>
      </c>
      <c r="J73" s="14">
        <f>J89+J94</f>
        <v>0</v>
      </c>
      <c r="K73" s="14">
        <f>K89+K94</f>
        <v>0</v>
      </c>
      <c r="L73" s="14">
        <f t="shared" si="2"/>
        <v>2699699.691308124</v>
      </c>
    </row>
    <row r="74" spans="1:12" ht="17.25" x14ac:dyDescent="0.3">
      <c r="A74" s="1" t="s">
        <v>20</v>
      </c>
      <c r="B74" s="2"/>
      <c r="C74" s="2"/>
      <c r="D74" s="3"/>
      <c r="E74" s="13">
        <f>E85</f>
        <v>35774</v>
      </c>
      <c r="F74" s="13">
        <f>F85</f>
        <v>13048</v>
      </c>
      <c r="G74" s="13">
        <f>G85</f>
        <v>0</v>
      </c>
      <c r="H74" s="13">
        <f t="shared" si="0"/>
        <v>48822</v>
      </c>
      <c r="I74" s="13">
        <f>I85</f>
        <v>0</v>
      </c>
      <c r="J74" s="13">
        <f>J85</f>
        <v>0</v>
      </c>
      <c r="K74" s="13">
        <f>K85</f>
        <v>0</v>
      </c>
      <c r="L74" s="13">
        <f t="shared" si="2"/>
        <v>48822</v>
      </c>
    </row>
    <row r="75" spans="1:12" ht="15.75" x14ac:dyDescent="0.25">
      <c r="A75" s="35" t="s">
        <v>21</v>
      </c>
      <c r="B75" s="2"/>
      <c r="C75" s="2"/>
      <c r="D75" s="3"/>
      <c r="E75" s="15">
        <f>E87</f>
        <v>6484</v>
      </c>
      <c r="F75" s="15">
        <f>F87</f>
        <v>0</v>
      </c>
      <c r="G75" s="15">
        <f>G87</f>
        <v>0</v>
      </c>
      <c r="H75" s="15">
        <f t="shared" si="0"/>
        <v>6484</v>
      </c>
      <c r="I75" s="15">
        <f>I87</f>
        <v>0</v>
      </c>
      <c r="J75" s="15">
        <f>J87</f>
        <v>0</v>
      </c>
      <c r="K75" s="15">
        <f>K87</f>
        <v>0</v>
      </c>
      <c r="L75" s="15">
        <f t="shared" si="2"/>
        <v>6484</v>
      </c>
    </row>
    <row r="76" spans="1:12" ht="12.75" customHeight="1" x14ac:dyDescent="0.25">
      <c r="A76" s="3"/>
      <c r="B76" s="2"/>
      <c r="C76" s="2"/>
      <c r="D76" s="3"/>
      <c r="E76" s="3"/>
      <c r="H76" s="3">
        <f t="shared" si="0"/>
        <v>0</v>
      </c>
      <c r="L76" s="3">
        <f t="shared" si="2"/>
        <v>0</v>
      </c>
    </row>
    <row r="77" spans="1:12" ht="12.75" customHeight="1" x14ac:dyDescent="0.25">
      <c r="A77" s="8" t="s">
        <v>27</v>
      </c>
      <c r="B77" s="2">
        <v>20</v>
      </c>
      <c r="C77" s="2">
        <v>41</v>
      </c>
      <c r="D77" s="2" t="s">
        <v>9</v>
      </c>
      <c r="E77" s="16">
        <v>4000</v>
      </c>
      <c r="F77" s="16">
        <v>4000</v>
      </c>
      <c r="H77" s="16">
        <f t="shared" si="0"/>
        <v>8000</v>
      </c>
      <c r="L77" s="16">
        <f t="shared" si="2"/>
        <v>8000</v>
      </c>
    </row>
    <row r="78" spans="1:12" ht="12.75" customHeight="1" x14ac:dyDescent="0.25">
      <c r="A78" s="4"/>
      <c r="B78" s="2"/>
      <c r="C78" s="12"/>
      <c r="D78" s="12"/>
      <c r="E78" s="3"/>
      <c r="H78" s="3">
        <f t="shared" si="0"/>
        <v>0</v>
      </c>
      <c r="L78" s="3">
        <f t="shared" si="2"/>
        <v>0</v>
      </c>
    </row>
    <row r="79" spans="1:12" ht="12.75" customHeight="1" x14ac:dyDescent="0.25">
      <c r="A79" s="8" t="s">
        <v>10</v>
      </c>
      <c r="B79" s="2"/>
      <c r="C79" s="2"/>
      <c r="D79" s="11"/>
      <c r="E79" s="16">
        <v>20647835</v>
      </c>
      <c r="F79" s="16">
        <v>197892</v>
      </c>
      <c r="H79" s="16">
        <f t="shared" si="0"/>
        <v>20845727</v>
      </c>
      <c r="I79" s="16">
        <v>900000</v>
      </c>
      <c r="J79" s="16">
        <f>J80</f>
        <v>58203</v>
      </c>
      <c r="L79" s="16">
        <f t="shared" si="2"/>
        <v>21803930</v>
      </c>
    </row>
    <row r="80" spans="1:12" ht="12.75" customHeight="1" x14ac:dyDescent="0.25">
      <c r="A80" s="10" t="s">
        <v>39</v>
      </c>
      <c r="B80" s="2">
        <v>20</v>
      </c>
      <c r="C80" s="2">
        <v>50</v>
      </c>
      <c r="D80" s="2" t="s">
        <v>40</v>
      </c>
      <c r="E80" s="16"/>
      <c r="F80" s="16"/>
      <c r="H80" s="16"/>
      <c r="J80" s="17">
        <v>58203</v>
      </c>
      <c r="L80" s="16">
        <f t="shared" si="2"/>
        <v>58203</v>
      </c>
    </row>
    <row r="81" spans="1:12" ht="12.75" customHeight="1" x14ac:dyDescent="0.25">
      <c r="A81" s="3"/>
      <c r="B81" s="2"/>
      <c r="C81" s="2"/>
      <c r="D81" s="2"/>
      <c r="E81" s="3"/>
      <c r="H81" s="3">
        <f t="shared" si="0"/>
        <v>0</v>
      </c>
      <c r="L81" s="3">
        <f t="shared" si="2"/>
        <v>0</v>
      </c>
    </row>
    <row r="82" spans="1:12" ht="12.75" customHeight="1" x14ac:dyDescent="0.25">
      <c r="A82" s="8" t="s">
        <v>12</v>
      </c>
      <c r="B82" s="6"/>
      <c r="C82" s="6"/>
      <c r="D82" s="6"/>
      <c r="E82" s="16">
        <v>11227227.595566539</v>
      </c>
      <c r="F82" s="16">
        <v>226683</v>
      </c>
      <c r="G82" s="16">
        <v>1628917</v>
      </c>
      <c r="H82" s="16">
        <f t="shared" ref="H82:H111" si="3">E82+F82+G82</f>
        <v>13082827.595566539</v>
      </c>
      <c r="I82" s="16">
        <v>-370000</v>
      </c>
      <c r="J82" s="16"/>
      <c r="K82" s="16"/>
      <c r="L82" s="16">
        <f t="shared" si="2"/>
        <v>12712827.595566539</v>
      </c>
    </row>
    <row r="83" spans="1:12" ht="12.75" customHeight="1" x14ac:dyDescent="0.25">
      <c r="A83" s="10" t="s">
        <v>31</v>
      </c>
      <c r="B83" s="2">
        <v>20</v>
      </c>
      <c r="C83" s="2">
        <v>55</v>
      </c>
      <c r="D83" s="2" t="s">
        <v>13</v>
      </c>
      <c r="E83" s="17">
        <v>6443823.5955665391</v>
      </c>
      <c r="G83" s="17">
        <v>1628917</v>
      </c>
      <c r="H83" s="17">
        <f t="shared" si="3"/>
        <v>8072740.5955665391</v>
      </c>
      <c r="I83" s="17">
        <v>-370000</v>
      </c>
      <c r="J83" s="17"/>
      <c r="K83" s="17"/>
      <c r="L83" s="17">
        <f t="shared" si="2"/>
        <v>7702740.5955665391</v>
      </c>
    </row>
    <row r="84" spans="1:12" ht="12.75" customHeight="1" x14ac:dyDescent="0.25">
      <c r="A84" s="9"/>
      <c r="B84" s="2"/>
      <c r="C84" s="2"/>
      <c r="D84" s="2"/>
      <c r="E84" s="3"/>
      <c r="H84" s="3">
        <f t="shared" si="3"/>
        <v>0</v>
      </c>
      <c r="L84" s="3">
        <f t="shared" si="2"/>
        <v>0</v>
      </c>
    </row>
    <row r="85" spans="1:12" ht="12.75" customHeight="1" x14ac:dyDescent="0.25">
      <c r="A85" s="8" t="s">
        <v>22</v>
      </c>
      <c r="B85" s="2"/>
      <c r="C85" s="2"/>
      <c r="D85" s="2"/>
      <c r="E85" s="16">
        <v>35774</v>
      </c>
      <c r="F85" s="16">
        <v>13048</v>
      </c>
      <c r="H85" s="16">
        <f t="shared" si="3"/>
        <v>48822</v>
      </c>
      <c r="L85" s="16">
        <f t="shared" si="2"/>
        <v>48822</v>
      </c>
    </row>
    <row r="86" spans="1:12" ht="12.75" customHeight="1" x14ac:dyDescent="0.25">
      <c r="A86" s="9" t="s">
        <v>26</v>
      </c>
      <c r="B86" s="2">
        <v>20</v>
      </c>
      <c r="C86" s="2">
        <v>15</v>
      </c>
      <c r="D86" s="2" t="s">
        <v>28</v>
      </c>
      <c r="E86" s="17">
        <v>29290.000000000004</v>
      </c>
      <c r="F86" s="17">
        <v>13048</v>
      </c>
      <c r="H86" s="17">
        <f t="shared" si="3"/>
        <v>42338</v>
      </c>
      <c r="L86" s="17">
        <f t="shared" si="2"/>
        <v>42338</v>
      </c>
    </row>
    <row r="87" spans="1:12" ht="12.75" customHeight="1" x14ac:dyDescent="0.25">
      <c r="A87" s="10" t="s">
        <v>21</v>
      </c>
      <c r="B87" s="39">
        <v>10</v>
      </c>
      <c r="C87" s="39">
        <v>601002</v>
      </c>
      <c r="D87" s="2"/>
      <c r="E87" s="17">
        <v>6484</v>
      </c>
      <c r="H87" s="17">
        <f t="shared" si="3"/>
        <v>6484</v>
      </c>
      <c r="L87" s="17">
        <f t="shared" si="2"/>
        <v>6484</v>
      </c>
    </row>
    <row r="88" spans="1:12" ht="12.75" customHeight="1" x14ac:dyDescent="0.25">
      <c r="A88" s="10"/>
      <c r="B88" s="2"/>
      <c r="C88" s="2"/>
      <c r="D88" s="2"/>
      <c r="E88" s="3"/>
      <c r="H88" s="3">
        <f t="shared" si="3"/>
        <v>0</v>
      </c>
      <c r="L88" s="3">
        <f t="shared" si="2"/>
        <v>0</v>
      </c>
    </row>
    <row r="89" spans="1:12" ht="12.75" customHeight="1" x14ac:dyDescent="0.25">
      <c r="A89" s="8" t="s">
        <v>8</v>
      </c>
      <c r="B89" s="6"/>
      <c r="C89" s="6"/>
      <c r="D89" s="6"/>
      <c r="E89" s="16">
        <v>2585399.691308124</v>
      </c>
      <c r="H89" s="16">
        <f t="shared" si="3"/>
        <v>2585399.691308124</v>
      </c>
      <c r="L89" s="16">
        <f t="shared" si="2"/>
        <v>2585399.691308124</v>
      </c>
    </row>
    <row r="90" spans="1:12" ht="12.75" customHeight="1" x14ac:dyDescent="0.25">
      <c r="A90" s="3"/>
      <c r="B90" s="2"/>
      <c r="C90" s="2"/>
      <c r="D90" s="3"/>
      <c r="E90" s="3"/>
      <c r="H90" s="3">
        <f t="shared" si="3"/>
        <v>0</v>
      </c>
      <c r="L90" s="3">
        <f t="shared" si="2"/>
        <v>0</v>
      </c>
    </row>
    <row r="91" spans="1:12" ht="12.75" customHeight="1" x14ac:dyDescent="0.25">
      <c r="A91" s="8" t="s">
        <v>15</v>
      </c>
      <c r="B91" s="6"/>
      <c r="C91" s="6"/>
      <c r="D91" s="7"/>
      <c r="E91" s="16">
        <v>3405300</v>
      </c>
      <c r="H91" s="16">
        <f t="shared" si="3"/>
        <v>3405300</v>
      </c>
      <c r="L91" s="16">
        <f t="shared" si="2"/>
        <v>3405300</v>
      </c>
    </row>
    <row r="92" spans="1:12" ht="12.75" customHeight="1" x14ac:dyDescent="0.25">
      <c r="A92" s="9" t="s">
        <v>10</v>
      </c>
      <c r="B92" s="2">
        <v>44</v>
      </c>
      <c r="C92" s="2">
        <v>50</v>
      </c>
      <c r="D92" s="2"/>
      <c r="E92" s="17">
        <v>1477999.9999999998</v>
      </c>
      <c r="H92" s="17">
        <f t="shared" si="3"/>
        <v>1477999.9999999998</v>
      </c>
      <c r="L92" s="17">
        <f t="shared" si="2"/>
        <v>1477999.9999999998</v>
      </c>
    </row>
    <row r="93" spans="1:12" ht="12.75" customHeight="1" x14ac:dyDescent="0.25">
      <c r="A93" s="9" t="s">
        <v>12</v>
      </c>
      <c r="B93" s="2">
        <v>44</v>
      </c>
      <c r="C93" s="2">
        <v>55</v>
      </c>
      <c r="D93" s="2"/>
      <c r="E93" s="17">
        <v>1813000</v>
      </c>
      <c r="H93" s="17">
        <f t="shared" si="3"/>
        <v>1813000</v>
      </c>
      <c r="L93" s="17">
        <f t="shared" si="2"/>
        <v>1813000</v>
      </c>
    </row>
    <row r="94" spans="1:12" ht="12.75" customHeight="1" x14ac:dyDescent="0.25">
      <c r="A94" s="10" t="s">
        <v>14</v>
      </c>
      <c r="B94" s="2">
        <v>44</v>
      </c>
      <c r="C94" s="2">
        <v>601</v>
      </c>
      <c r="D94" s="2"/>
      <c r="E94" s="17">
        <v>114300</v>
      </c>
      <c r="H94" s="17">
        <f t="shared" si="3"/>
        <v>114300</v>
      </c>
      <c r="L94" s="17">
        <f t="shared" si="2"/>
        <v>114300</v>
      </c>
    </row>
    <row r="95" spans="1:12" ht="12.75" customHeight="1" x14ac:dyDescent="0.25">
      <c r="A95" s="9"/>
      <c r="B95" s="2"/>
      <c r="C95" s="2"/>
      <c r="D95" s="2"/>
      <c r="E95" s="17"/>
      <c r="H95" s="17">
        <f t="shared" si="3"/>
        <v>0</v>
      </c>
      <c r="L95" s="17">
        <f t="shared" si="2"/>
        <v>0</v>
      </c>
    </row>
    <row r="96" spans="1:12" ht="12.75" customHeight="1" x14ac:dyDescent="0.25">
      <c r="A96" s="40" t="s">
        <v>30</v>
      </c>
      <c r="B96" s="2"/>
      <c r="C96" s="2"/>
      <c r="D96" s="2"/>
      <c r="E96" s="17"/>
      <c r="H96" s="17">
        <f t="shared" si="3"/>
        <v>0</v>
      </c>
      <c r="L96" s="17">
        <f t="shared" si="2"/>
        <v>0</v>
      </c>
    </row>
    <row r="97" spans="1:12" ht="12.75" customHeight="1" x14ac:dyDescent="0.25">
      <c r="H97">
        <f t="shared" si="3"/>
        <v>0</v>
      </c>
      <c r="L97">
        <f t="shared" si="2"/>
        <v>0</v>
      </c>
    </row>
    <row r="98" spans="1:12" s="22" customFormat="1" ht="17.25" x14ac:dyDescent="0.3">
      <c r="A98" s="21" t="s">
        <v>18</v>
      </c>
      <c r="H98" s="22">
        <f t="shared" si="3"/>
        <v>0</v>
      </c>
      <c r="L98" s="22">
        <f t="shared" si="2"/>
        <v>0</v>
      </c>
    </row>
    <row r="99" spans="1:12" s="22" customFormat="1" x14ac:dyDescent="0.25">
      <c r="H99" s="22">
        <f t="shared" si="3"/>
        <v>0</v>
      </c>
      <c r="L99" s="22">
        <f t="shared" si="2"/>
        <v>0</v>
      </c>
    </row>
    <row r="100" spans="1:12" s="22" customFormat="1" ht="17.25" x14ac:dyDescent="0.3">
      <c r="A100" s="21" t="s">
        <v>19</v>
      </c>
      <c r="B100" s="23"/>
      <c r="C100" s="23"/>
      <c r="D100" s="24"/>
      <c r="E100" s="25">
        <f>E103</f>
        <v>773089</v>
      </c>
      <c r="F100" s="25">
        <f>F103</f>
        <v>0</v>
      </c>
      <c r="G100" s="25">
        <f>G103</f>
        <v>-244300</v>
      </c>
      <c r="H100" s="25">
        <f t="shared" si="3"/>
        <v>528789</v>
      </c>
      <c r="I100" s="25">
        <f>I103</f>
        <v>99400</v>
      </c>
      <c r="J100" s="25">
        <f>J103</f>
        <v>0</v>
      </c>
      <c r="K100" s="25">
        <f>K103</f>
        <v>-62394</v>
      </c>
      <c r="L100" s="25">
        <f t="shared" si="2"/>
        <v>565795</v>
      </c>
    </row>
    <row r="101" spans="1:12" s="22" customFormat="1" x14ac:dyDescent="0.25">
      <c r="A101" s="37" t="s">
        <v>25</v>
      </c>
      <c r="B101" s="23"/>
      <c r="C101" s="23"/>
      <c r="D101" s="24"/>
      <c r="E101" s="38">
        <v>667600</v>
      </c>
      <c r="F101" s="38"/>
      <c r="G101" s="38">
        <v>-244300</v>
      </c>
      <c r="H101" s="38">
        <f t="shared" si="3"/>
        <v>423300</v>
      </c>
      <c r="I101" s="38"/>
      <c r="J101" s="38"/>
      <c r="K101" s="38">
        <v>-62394</v>
      </c>
      <c r="L101" s="38">
        <f t="shared" si="2"/>
        <v>360906</v>
      </c>
    </row>
    <row r="102" spans="1:12" s="22" customFormat="1" x14ac:dyDescent="0.25">
      <c r="A102" s="37"/>
      <c r="B102" s="23"/>
      <c r="C102" s="23"/>
      <c r="D102" s="24"/>
      <c r="E102" s="38"/>
      <c r="F102" s="38"/>
      <c r="G102" s="38"/>
      <c r="H102" s="38">
        <f t="shared" si="3"/>
        <v>0</v>
      </c>
      <c r="I102" s="38"/>
      <c r="J102" s="38"/>
      <c r="K102" s="38"/>
      <c r="L102" s="38">
        <f t="shared" si="2"/>
        <v>0</v>
      </c>
    </row>
    <row r="103" spans="1:12" s="22" customFormat="1" ht="17.25" x14ac:dyDescent="0.3">
      <c r="A103" s="21" t="s">
        <v>6</v>
      </c>
      <c r="B103" s="23"/>
      <c r="C103" s="23"/>
      <c r="D103" s="24"/>
      <c r="E103" s="25">
        <f>E104+E105</f>
        <v>773089</v>
      </c>
      <c r="F103" s="25">
        <f>F104+F105</f>
        <v>0</v>
      </c>
      <c r="G103" s="25">
        <f>G104+G105</f>
        <v>-244300</v>
      </c>
      <c r="H103" s="25">
        <f t="shared" si="3"/>
        <v>528789</v>
      </c>
      <c r="I103" s="25">
        <f>I104+I105</f>
        <v>99400</v>
      </c>
      <c r="J103" s="25">
        <f>J104+J105</f>
        <v>0</v>
      </c>
      <c r="K103" s="25">
        <f>K104+K105</f>
        <v>-62394</v>
      </c>
      <c r="L103" s="25">
        <f t="shared" si="2"/>
        <v>565795</v>
      </c>
    </row>
    <row r="104" spans="1:12" s="22" customFormat="1" ht="15.75" x14ac:dyDescent="0.25">
      <c r="A104" s="28" t="s">
        <v>7</v>
      </c>
      <c r="B104" s="23"/>
      <c r="C104" s="23"/>
      <c r="D104" s="24"/>
      <c r="E104" s="29">
        <f>E107+E109</f>
        <v>667600</v>
      </c>
      <c r="F104" s="29">
        <f>F107+F109</f>
        <v>0</v>
      </c>
      <c r="G104" s="29">
        <f>G107+G109</f>
        <v>-244300</v>
      </c>
      <c r="H104" s="29">
        <f t="shared" si="3"/>
        <v>423300</v>
      </c>
      <c r="I104" s="29">
        <f>I107+I109</f>
        <v>99400</v>
      </c>
      <c r="J104" s="29">
        <f>J107+J109</f>
        <v>0</v>
      </c>
      <c r="K104" s="29">
        <f>K107+K109</f>
        <v>-62394</v>
      </c>
      <c r="L104" s="29">
        <f t="shared" si="2"/>
        <v>460306</v>
      </c>
    </row>
    <row r="105" spans="1:12" s="22" customFormat="1" ht="15.75" x14ac:dyDescent="0.25">
      <c r="A105" s="26" t="s">
        <v>8</v>
      </c>
      <c r="B105" s="30"/>
      <c r="C105" s="30"/>
      <c r="D105" s="31"/>
      <c r="E105" s="27">
        <f>E111</f>
        <v>105489</v>
      </c>
      <c r="F105" s="27">
        <f>F111</f>
        <v>0</v>
      </c>
      <c r="G105" s="27">
        <f>G111</f>
        <v>0</v>
      </c>
      <c r="H105" s="27">
        <f t="shared" si="3"/>
        <v>105489</v>
      </c>
      <c r="I105" s="27">
        <f>I111</f>
        <v>0</v>
      </c>
      <c r="J105" s="27">
        <f>J111</f>
        <v>0</v>
      </c>
      <c r="K105" s="27">
        <f>K111</f>
        <v>0</v>
      </c>
      <c r="L105" s="27">
        <f t="shared" si="2"/>
        <v>105489</v>
      </c>
    </row>
    <row r="106" spans="1:12" s="22" customFormat="1" ht="12.75" customHeight="1" x14ac:dyDescent="0.25">
      <c r="A106" s="28"/>
      <c r="B106" s="23"/>
      <c r="C106" s="23"/>
      <c r="D106" s="24"/>
      <c r="E106" s="24"/>
      <c r="H106" s="24">
        <f t="shared" si="3"/>
        <v>0</v>
      </c>
      <c r="L106" s="24">
        <f t="shared" si="2"/>
        <v>0</v>
      </c>
    </row>
    <row r="107" spans="1:12" s="22" customFormat="1" ht="12.75" customHeight="1" x14ac:dyDescent="0.25">
      <c r="A107" s="32" t="s">
        <v>10</v>
      </c>
      <c r="B107" s="23">
        <v>20</v>
      </c>
      <c r="C107" s="23">
        <v>50</v>
      </c>
      <c r="D107" s="31"/>
      <c r="E107" s="33">
        <v>244300</v>
      </c>
      <c r="G107" s="33">
        <v>-244300</v>
      </c>
      <c r="H107" s="33">
        <f t="shared" si="3"/>
        <v>0</v>
      </c>
      <c r="I107" s="33"/>
      <c r="J107" s="33"/>
      <c r="K107" s="33"/>
      <c r="L107" s="33">
        <f t="shared" si="2"/>
        <v>0</v>
      </c>
    </row>
    <row r="108" spans="1:12" s="22" customFormat="1" ht="12.75" customHeight="1" x14ac:dyDescent="0.25">
      <c r="A108" s="24"/>
      <c r="B108" s="23"/>
      <c r="C108" s="23"/>
      <c r="D108" s="24"/>
      <c r="E108" s="24"/>
      <c r="H108" s="24">
        <f t="shared" si="3"/>
        <v>0</v>
      </c>
      <c r="L108" s="24">
        <f t="shared" si="2"/>
        <v>0</v>
      </c>
    </row>
    <row r="109" spans="1:12" s="22" customFormat="1" ht="12.75" customHeight="1" x14ac:dyDescent="0.25">
      <c r="A109" s="32" t="s">
        <v>11</v>
      </c>
      <c r="B109" s="23">
        <v>20</v>
      </c>
      <c r="C109" s="23">
        <v>55</v>
      </c>
      <c r="D109" s="31"/>
      <c r="E109" s="33">
        <v>423300</v>
      </c>
      <c r="H109" s="33">
        <f t="shared" si="3"/>
        <v>423300</v>
      </c>
      <c r="I109" s="33">
        <v>99400</v>
      </c>
      <c r="K109" s="33">
        <v>-62394</v>
      </c>
      <c r="L109" s="33">
        <f t="shared" si="2"/>
        <v>460306</v>
      </c>
    </row>
    <row r="110" spans="1:12" s="22" customFormat="1" ht="12.75" customHeight="1" x14ac:dyDescent="0.25">
      <c r="A110" s="24"/>
      <c r="B110" s="23"/>
      <c r="C110" s="23"/>
      <c r="D110" s="24"/>
      <c r="E110" s="24"/>
      <c r="H110" s="24">
        <f t="shared" si="3"/>
        <v>0</v>
      </c>
      <c r="L110" s="24">
        <f t="shared" si="2"/>
        <v>0</v>
      </c>
    </row>
    <row r="111" spans="1:12" s="22" customFormat="1" ht="12.75" customHeight="1" x14ac:dyDescent="0.25">
      <c r="A111" s="32" t="s">
        <v>8</v>
      </c>
      <c r="B111" s="23">
        <v>10</v>
      </c>
      <c r="C111" s="23">
        <v>601</v>
      </c>
      <c r="D111" s="34"/>
      <c r="E111" s="33">
        <v>105489</v>
      </c>
      <c r="H111" s="33">
        <f t="shared" si="3"/>
        <v>105489</v>
      </c>
      <c r="L111" s="33">
        <f t="shared" si="2"/>
        <v>105489</v>
      </c>
    </row>
    <row r="112" spans="1:12" s="22" customFormat="1" ht="12.75" customHeight="1" x14ac:dyDescent="0.25">
      <c r="A112" s="24"/>
      <c r="B112" s="23"/>
      <c r="C112" s="23"/>
      <c r="D112" s="24"/>
      <c r="E112" s="24"/>
    </row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8481DD-2022-4DD6-BEDC-DAC2B8AA6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DB6289-BAE5-4AFD-BEB9-B3A3AFD24B24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194cedfd-18b6-416b-a27a-1daa6530c4f3"/>
    <ds:schemaRef ds:uri="http://schemas.openxmlformats.org/package/2006/metadata/core-properties"/>
    <ds:schemaRef ds:uri="548510c3-10e4-40d2-9e57-4ea0b9082f62"/>
  </ds:schemaRefs>
</ds:datastoreItem>
</file>

<file path=customXml/itemProps3.xml><?xml version="1.0" encoding="utf-8"?>
<ds:datastoreItem xmlns:ds="http://schemas.openxmlformats.org/officeDocument/2006/customXml" ds:itemID="{BA4F2D41-1DB0-4984-B79F-CB523D369E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6. Vanglad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Kristi Urmann - JUSTDIGI</cp:lastModifiedBy>
  <cp:revision/>
  <dcterms:created xsi:type="dcterms:W3CDTF">2021-12-21T12:45:54Z</dcterms:created>
  <dcterms:modified xsi:type="dcterms:W3CDTF">2026-10-22T13:31:22Z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1544600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2024-12-23T05:50:37Z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143b8c96-69c4-4f28-8fbe-664527eb900b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